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lopez322\Downloads\"/>
    </mc:Choice>
  </mc:AlternateContent>
  <xr:revisionPtr revIDLastSave="0" documentId="8_{516C00F9-D93C-4DF5-A1EB-0F3B06265411}" xr6:coauthVersionLast="47" xr6:coauthVersionMax="47" xr10:uidLastSave="{00000000-0000-0000-0000-000000000000}"/>
  <bookViews>
    <workbookView xWindow="-35745" yWindow="5775" windowWidth="21600" windowHeight="11385" xr2:uid="{43CD9051-7483-43BD-B32C-3C52B36F685C}"/>
  </bookViews>
  <sheets>
    <sheet name="form" sheetId="1" r:id="rId1"/>
    <sheet name="summary" sheetId="3" r:id="rId2"/>
    <sheet name="tables" sheetId="2" state="hidden" r:id="rId3"/>
  </sheets>
  <definedNames>
    <definedName name="depts">Table4[Org Descr]</definedName>
    <definedName name="months">Table1[Month]</definedName>
    <definedName name="_xlnm.Print_Area" localSheetId="0">form!$A$1:$H$67</definedName>
    <definedName name="todd">form!$O$2</definedName>
    <definedName name="types">Table3[Type]</definedName>
  </definedNames>
  <calcPr calcId="191029"/>
  <pivotCaches>
    <pivotCache cacheId="5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3" l="1"/>
  <c r="O2" i="1"/>
  <c r="G21" i="1"/>
  <c r="G19" i="1"/>
  <c r="G17" i="1"/>
  <c r="G15" i="1"/>
  <c r="E25" i="1"/>
  <c r="D20" i="1"/>
  <c r="D18" i="1"/>
  <c r="F25" i="1" l="1"/>
  <c r="I15" i="1"/>
  <c r="I17" i="1"/>
  <c r="I19" i="1"/>
  <c r="I21" i="1"/>
</calcChain>
</file>

<file path=xl/sharedStrings.xml><?xml version="1.0" encoding="utf-8"?>
<sst xmlns="http://schemas.openxmlformats.org/spreadsheetml/2006/main" count="260" uniqueCount="119">
  <si>
    <t>as of May 15:</t>
  </si>
  <si>
    <t>One Month Rate:</t>
  </si>
  <si>
    <t>Maximum for Summer:</t>
  </si>
  <si>
    <t>Summer Salary Calculation:</t>
  </si>
  <si>
    <t>stipend</t>
  </si>
  <si>
    <t>Total Per Pay Period:</t>
  </si>
  <si>
    <t>Faculty Member Name:</t>
  </si>
  <si>
    <t>Home Department:</t>
  </si>
  <si>
    <t>Summer Pay Request Form</t>
  </si>
  <si>
    <t>Driver
Worktag</t>
  </si>
  <si>
    <t>Sponsor Name or
Department Name</t>
  </si>
  <si>
    <t>Month</t>
  </si>
  <si>
    <t>Amount</t>
  </si>
  <si>
    <t>Teaching,
Research, or Service</t>
  </si>
  <si>
    <t>Notes</t>
  </si>
  <si>
    <t>Order</t>
  </si>
  <si>
    <t>May</t>
  </si>
  <si>
    <t>June</t>
  </si>
  <si>
    <t>July</t>
  </si>
  <si>
    <t>August</t>
  </si>
  <si>
    <t>Total Summer:</t>
  </si>
  <si>
    <t>Type</t>
  </si>
  <si>
    <t>Teaching</t>
  </si>
  <si>
    <t>Research</t>
  </si>
  <si>
    <t>Service</t>
  </si>
  <si>
    <t>I certify that only my personal effort related directly to the research award (such as research, writing progress reports, attending research-related conferences and/or holding research meetings) will be charged to a grant. I certify that no effort expended on research awards during the academic year is being charged as summer salary and that effort has been properly charged in the month(s) expended. I attest that I understand the summer salary limits and that the above detail of my planned activities is listed to the best of my knowledge at this time. If at a later date my summer plans change, I will complete a new request form.
Reference: GT Policy 2.1.7 Maximum Effort; G&amp;C PI article “A Summer Salary Briefing” June 2023; 2CFR200.430(h)(2) Compensation-personal services.</t>
  </si>
  <si>
    <t>Faculty Member</t>
  </si>
  <si>
    <t>School Chair</t>
  </si>
  <si>
    <t>Org Code</t>
  </si>
  <si>
    <t>Org Descr</t>
  </si>
  <si>
    <t>Div Code</t>
  </si>
  <si>
    <t>Div Descr</t>
  </si>
  <si>
    <t>Entity Code</t>
  </si>
  <si>
    <t>Entity Descr</t>
  </si>
  <si>
    <t>Resident Instruction</t>
  </si>
  <si>
    <t>College of Engineering</t>
  </si>
  <si>
    <t>GT/Emory Biomedical Engineering</t>
  </si>
  <si>
    <t>College of Sciences</t>
  </si>
  <si>
    <t>Inst Leadership Social Impact</t>
  </si>
  <si>
    <t>Scheller College of Business</t>
  </si>
  <si>
    <t>Engineering College - Deans Office</t>
  </si>
  <si>
    <t>Aerospace Engineering</t>
  </si>
  <si>
    <t>Aerospace Systems Design Laboratory</t>
  </si>
  <si>
    <t>Materials Science And Engineering</t>
  </si>
  <si>
    <t>Chemical And Biomolecular Engineering</t>
  </si>
  <si>
    <t>MRSEC-GT Lab New Electronic Materials</t>
  </si>
  <si>
    <t>Nuclear Engineering</t>
  </si>
  <si>
    <t>Civil And Environmental Engineering</t>
  </si>
  <si>
    <t>Electrical And Computer Engineering</t>
  </si>
  <si>
    <t>Shanghai Graduate Program</t>
  </si>
  <si>
    <t>Industrial And Systems Engineering</t>
  </si>
  <si>
    <t>Mechanical Engineering</t>
  </si>
  <si>
    <t>AMAC Accessibility</t>
  </si>
  <si>
    <t>College of Design</t>
  </si>
  <si>
    <t>College of Sciences - Deans Office</t>
  </si>
  <si>
    <t>Academic and Research Computing Services</t>
  </si>
  <si>
    <t>Neurological Sciences</t>
  </si>
  <si>
    <t>Biological Sciences</t>
  </si>
  <si>
    <t>Chemistry And Biochemistry</t>
  </si>
  <si>
    <t>IAC-Literature, Media and Communication</t>
  </si>
  <si>
    <t>Ivan Allen College</t>
  </si>
  <si>
    <t>Earth And Atmospheric Sciences</t>
  </si>
  <si>
    <t>Scientific Software Eng.</t>
  </si>
  <si>
    <t>College of Computing</t>
  </si>
  <si>
    <t>The College of Computing (CoC)</t>
  </si>
  <si>
    <t>CoC - Graphics Visual &amp; Usability Lab</t>
  </si>
  <si>
    <t>School of Cybersecurity &amp; Privacy (SCP)</t>
  </si>
  <si>
    <t>Ctr-Experimental Res-Comp Systems</t>
  </si>
  <si>
    <t>School of Interactive Computing</t>
  </si>
  <si>
    <t>School of Computer Science</t>
  </si>
  <si>
    <t>Ctr: Machine Learning(ML@GT)</t>
  </si>
  <si>
    <t>Computational Science &amp; Engr</t>
  </si>
  <si>
    <t>Center for Deliberate Innovation</t>
  </si>
  <si>
    <t>Mathematics</t>
  </si>
  <si>
    <t>IAC-Modern Languages</t>
  </si>
  <si>
    <t>Applied Physiology</t>
  </si>
  <si>
    <t>Physics</t>
  </si>
  <si>
    <t>Psychology</t>
  </si>
  <si>
    <t>IAC-Air Force Aerospace Studies</t>
  </si>
  <si>
    <t>IAC-Military Science</t>
  </si>
  <si>
    <t>IAC-Naval Science</t>
  </si>
  <si>
    <t>College of Architecture</t>
  </si>
  <si>
    <t>Advanced Wood Products Laboratory - RI</t>
  </si>
  <si>
    <t>Geographic Information Systems Center</t>
  </si>
  <si>
    <t>Center for Asst Tech &amp; Environ Access -RI</t>
  </si>
  <si>
    <t>Construction Resource Center</t>
  </si>
  <si>
    <t>Center for Music Technology</t>
  </si>
  <si>
    <t>Center for Regional Development</t>
  </si>
  <si>
    <t>Digital Building Lab</t>
  </si>
  <si>
    <t>SimTigrate</t>
  </si>
  <si>
    <t>School of Industrial Design</t>
  </si>
  <si>
    <t>School of Architecture</t>
  </si>
  <si>
    <t>School of Music</t>
  </si>
  <si>
    <t>School of City and Regional Planning</t>
  </si>
  <si>
    <t>School of Building Construction</t>
  </si>
  <si>
    <t>Ivan Allen College - Deans Office</t>
  </si>
  <si>
    <t>IAC-School of Economics</t>
  </si>
  <si>
    <t>IAC-School of Public Policy</t>
  </si>
  <si>
    <t>History &amp; Sociology</t>
  </si>
  <si>
    <t>IAC-International Affairs</t>
  </si>
  <si>
    <t>State Data - Research Center</t>
  </si>
  <si>
    <t>Center for the Study of Urban Environments</t>
  </si>
  <si>
    <t>IAC-Ctr for Adv Comm Policy</t>
  </si>
  <si>
    <t>Novel Comp Hierarchies(CRNCH)</t>
  </si>
  <si>
    <t>Computational Health Analytics</t>
  </si>
  <si>
    <t>Constellations</t>
  </si>
  <si>
    <t>School of Computing Instruction</t>
  </si>
  <si>
    <t>OMS CS Personnel</t>
  </si>
  <si>
    <t>Finance POC</t>
  </si>
  <si>
    <t>HR POC</t>
  </si>
  <si>
    <t>Column Labels</t>
  </si>
  <si>
    <t>Grand Total</t>
  </si>
  <si>
    <t>Sum of Amount</t>
  </si>
  <si>
    <t>Row Labels</t>
  </si>
  <si>
    <t>Calendar Year:</t>
  </si>
  <si>
    <t>Total Base Academic-Year Salary</t>
  </si>
  <si>
    <t>* Total Base Academic-Year Salary = base rate + admin</t>
  </si>
  <si>
    <t>Signature</t>
  </si>
  <si>
    <t>Employee ID: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</si>
</sst>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0" x14ac:knownFonts="1">
    <font>
      <sz val="11"/>
      <color theme="1"/>
      <name val="Georgia"/>
      <family val="2"/>
      <scheme val="minor"/>
    </font>
    <font>
      <sz val="11"/>
      <color theme="4"/>
      <name val="Georgia"/>
      <family val="2"/>
      <scheme val="minor"/>
    </font>
    <font>
      <b/>
      <sz val="11"/>
      <color theme="4"/>
      <name val="Georgia"/>
      <family val="1"/>
      <scheme val="minor"/>
    </font>
    <font>
      <b/>
      <i/>
      <u/>
      <sz val="11"/>
      <color theme="4"/>
      <name val="Georgia"/>
      <family val="1"/>
      <scheme val="minor"/>
    </font>
    <font>
      <sz val="10"/>
      <color theme="4"/>
      <name val="Georgia"/>
      <family val="2"/>
      <scheme val="minor"/>
    </font>
    <font>
      <i/>
      <sz val="10"/>
      <color theme="4"/>
      <name val="Georgia"/>
      <family val="1"/>
      <scheme val="minor"/>
    </font>
    <font>
      <i/>
      <sz val="11"/>
      <color theme="4"/>
      <name val="Georgia"/>
      <family val="1"/>
      <scheme val="minor"/>
    </font>
    <font>
      <sz val="11"/>
      <color theme="4"/>
      <name val="Georgia"/>
      <family val="1"/>
      <scheme val="minor"/>
    </font>
    <font>
      <b/>
      <sz val="11"/>
      <color theme="6"/>
      <name val="Georgia"/>
      <family val="1"/>
      <scheme val="minor"/>
    </font>
    <font>
      <b/>
      <sz val="11"/>
      <color rgb="FFFF0000"/>
      <name val="Georgia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7" fillId="0" borderId="0" xfId="0" applyFont="1" applyAlignment="1">
      <alignment horizontal="left" indent="1"/>
    </xf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left" indent="3"/>
    </xf>
    <xf numFmtId="0" fontId="6" fillId="2" borderId="0" xfId="0" applyFont="1" applyFill="1"/>
    <xf numFmtId="0" fontId="2" fillId="0" borderId="0" xfId="0" applyFont="1" applyAlignment="1">
      <alignment horizontal="left"/>
    </xf>
    <xf numFmtId="0" fontId="8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horizontal="left"/>
    </xf>
    <xf numFmtId="8" fontId="2" fillId="2" borderId="1" xfId="0" applyNumberFormat="1" applyFont="1" applyFill="1" applyBorder="1" applyAlignment="1">
      <alignment horizontal="left" indent="1"/>
    </xf>
    <xf numFmtId="8" fontId="2" fillId="2" borderId="0" xfId="0" applyNumberFormat="1" applyFont="1" applyFill="1"/>
    <xf numFmtId="0" fontId="1" fillId="2" borderId="0" xfId="0" applyFont="1" applyFill="1" applyAlignment="1">
      <alignment horizontal="left" indent="2"/>
    </xf>
    <xf numFmtId="8" fontId="1" fillId="2" borderId="0" xfId="0" applyNumberFormat="1" applyFont="1" applyFill="1"/>
    <xf numFmtId="8" fontId="8" fillId="0" borderId="0" xfId="0" applyNumberFormat="1" applyFont="1"/>
    <xf numFmtId="0" fontId="1" fillId="2" borderId="0" xfId="0" applyFont="1" applyFill="1" applyAlignment="1">
      <alignment horizontal="right"/>
    </xf>
    <xf numFmtId="0" fontId="6" fillId="2" borderId="0" xfId="0" applyFont="1" applyFill="1" applyAlignment="1">
      <alignment horizontal="left" indent="2"/>
    </xf>
    <xf numFmtId="0" fontId="7" fillId="2" borderId="0" xfId="0" applyFont="1" applyFill="1" applyAlignment="1">
      <alignment horizontal="left" indent="2"/>
    </xf>
    <xf numFmtId="0" fontId="8" fillId="3" borderId="9" xfId="0" applyFont="1" applyFill="1" applyBorder="1"/>
    <xf numFmtId="0" fontId="8" fillId="3" borderId="10" xfId="0" applyFont="1" applyFill="1" applyBorder="1"/>
    <xf numFmtId="0" fontId="8" fillId="3" borderId="10" xfId="0" applyFont="1" applyFill="1" applyBorder="1" applyAlignment="1">
      <alignment horizontal="right"/>
    </xf>
    <xf numFmtId="8" fontId="8" fillId="3" borderId="10" xfId="0" applyNumberFormat="1" applyFont="1" applyFill="1" applyBorder="1" applyAlignment="1">
      <alignment horizontal="left"/>
    </xf>
    <xf numFmtId="14" fontId="1" fillId="2" borderId="0" xfId="0" applyNumberFormat="1" applyFont="1" applyFill="1"/>
    <xf numFmtId="0" fontId="9" fillId="2" borderId="0" xfId="0" applyFont="1" applyFill="1"/>
    <xf numFmtId="0" fontId="0" fillId="0" borderId="0" xfId="0" pivotButton="1"/>
    <xf numFmtId="0" fontId="0" fillId="0" borderId="0" xfId="0" applyAlignment="1">
      <alignment horizontal="left"/>
    </xf>
    <xf numFmtId="8" fontId="2" fillId="2" borderId="1" xfId="0" applyNumberFormat="1" applyFont="1" applyFill="1" applyBorder="1" applyAlignment="1" applyProtection="1">
      <alignment horizontal="left" indent="1"/>
      <protection locked="0"/>
    </xf>
    <xf numFmtId="0" fontId="1" fillId="0" borderId="0" xfId="0" applyFont="1" applyAlignment="1" applyProtection="1">
      <alignment horizontal="left" indent="1"/>
      <protection locked="0"/>
    </xf>
    <xf numFmtId="8" fontId="1" fillId="0" borderId="0" xfId="0" applyNumberFormat="1" applyFont="1" applyAlignment="1" applyProtection="1">
      <alignment horizontal="left" indent="1"/>
      <protection locked="0"/>
    </xf>
    <xf numFmtId="0" fontId="1" fillId="2" borderId="0" xfId="0" applyFont="1" applyFill="1" applyAlignment="1">
      <alignment horizontal="left" indent="2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0" xfId="0" applyFont="1" applyFill="1"/>
    <xf numFmtId="0" fontId="7" fillId="2" borderId="5" xfId="0" applyFont="1" applyFill="1" applyBorder="1" applyAlignment="1" applyProtection="1">
      <alignment horizontal="left" indent="1"/>
      <protection locked="0"/>
    </xf>
    <xf numFmtId="0" fontId="7" fillId="2" borderId="1" xfId="0" applyFont="1" applyFill="1" applyBorder="1" applyAlignment="1" applyProtection="1">
      <alignment horizontal="left" indent="1"/>
      <protection locked="0"/>
    </xf>
    <xf numFmtId="0" fontId="7" fillId="2" borderId="6" xfId="0" applyFont="1" applyFill="1" applyBorder="1" applyAlignment="1" applyProtection="1">
      <alignment horizontal="left" indent="1"/>
      <protection locked="0"/>
    </xf>
    <xf numFmtId="0" fontId="3" fillId="2" borderId="0" xfId="0" applyFont="1" applyFill="1" applyAlignment="1">
      <alignment horizontal="left" indent="1"/>
    </xf>
    <xf numFmtId="0" fontId="1" fillId="2" borderId="5" xfId="0" applyFont="1" applyFill="1" applyBorder="1" applyAlignment="1" applyProtection="1">
      <alignment horizontal="left" indent="1"/>
      <protection locked="0"/>
    </xf>
    <xf numFmtId="0" fontId="1" fillId="2" borderId="6" xfId="0" applyFont="1" applyFill="1" applyBorder="1" applyAlignment="1" applyProtection="1">
      <alignment horizontal="left" indent="1"/>
      <protection locked="0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 indent="1"/>
    </xf>
    <xf numFmtId="0" fontId="1" fillId="2" borderId="6" xfId="0" applyFont="1" applyFill="1" applyBorder="1" applyAlignment="1">
      <alignment horizontal="left" indent="1"/>
    </xf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left"/>
    </xf>
    <xf numFmtId="0" fontId="9" fillId="3" borderId="10" xfId="0" applyFont="1" applyFill="1" applyBorder="1" applyAlignment="1">
      <alignment horizontal="left" indent="1"/>
    </xf>
    <xf numFmtId="0" fontId="9" fillId="3" borderId="11" xfId="0" applyFont="1" applyFill="1" applyBorder="1" applyAlignment="1">
      <alignment horizontal="left" indent="1"/>
    </xf>
    <xf numFmtId="0" fontId="4" fillId="2" borderId="0" xfId="0" applyFont="1" applyFill="1" applyAlignment="1">
      <alignment horizontal="left" vertical="top" wrapText="1" indent="1"/>
    </xf>
    <xf numFmtId="0" fontId="2" fillId="2" borderId="0" xfId="0" applyFont="1" applyFill="1" applyAlignment="1">
      <alignment horizontal="left" indent="1"/>
    </xf>
    <xf numFmtId="0" fontId="5" fillId="2" borderId="0" xfId="0" applyFont="1" applyFill="1" applyAlignment="1">
      <alignment horizontal="left" indent="3"/>
    </xf>
    <xf numFmtId="0" fontId="0" fillId="0" borderId="0" xfId="0" applyNumberFormat="1"/>
  </cellXfs>
  <cellStyles count="1"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Georgia"/>
        <family val="1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Georgia"/>
        <family val="1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Georgia"/>
        <family val="1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Georgia"/>
        <family val="1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Georgia"/>
        <family val="1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Georgia"/>
        <family val="1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Georgia"/>
        <family val="1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Georgia"/>
        <family val="1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Georgia"/>
        <family val="1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Georgia"/>
        <family val="1"/>
        <scheme val="minor"/>
      </font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Georgia"/>
        <family val="1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Georgia"/>
        <family val="1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Georgia"/>
        <family val="1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Georgia"/>
        <family val="1"/>
        <scheme val="minor"/>
      </font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Georgia"/>
        <family val="1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Georgia"/>
        <family val="1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Georgia"/>
        <family val="1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Georgia"/>
        <family val="1"/>
        <scheme val="minor"/>
      </font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Georgia"/>
        <family val="1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Georgia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Georgia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Georgia"/>
        <family val="2"/>
        <scheme val="minor"/>
      </font>
      <numFmt numFmtId="12" formatCode="&quot;$&quot;#,##0.00_);[Red]\(&quot;$&quot;#,##0.00\)"/>
      <fill>
        <patternFill patternType="none">
          <fgColor indexed="64"/>
          <bgColor auto="1"/>
        </patternFill>
      </fill>
      <alignment horizontal="left" vertical="bottom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Georgia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Georgia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Georgia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Georgia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1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6"/>
        <name val="Georgia"/>
        <family val="1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2</xdr:col>
      <xdr:colOff>638175</xdr:colOff>
      <xdr:row>4</xdr:row>
      <xdr:rowOff>101600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E4AF0FA-3C41-92C9-AD33-6C944C23D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" y="38100"/>
          <a:ext cx="2238375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Lopez Escamilla, Jocelyn" refreshedDate="45378.635817129631" createdVersion="8" refreshedVersion="8" minRefreshableVersion="3" recordCount="25" xr:uid="{69F2DF4E-2B0B-4B02-9B3D-19436AC8981E}">
  <cacheSource type="worksheet">
    <worksheetSource name="Table2"/>
  </cacheSource>
  <cacheFields count="6">
    <cacheField name="Driver_x000a_Worktag" numFmtId="0">
      <sharedItems containsNonDate="0" containsBlank="1" count="7">
        <m/>
        <s v="gggggag" u="1"/>
        <s v="ssssssss" u="1"/>
        <s v="de00000000" u="1"/>
        <s v="grkjkjkljkljklj" u="1"/>
        <s v="kmmkmkmkmlkm" u="1"/>
        <s v="fagaggag" u="1"/>
      </sharedItems>
    </cacheField>
    <cacheField name="Sponsor Name or_x000a_Department Name" numFmtId="0">
      <sharedItems containsNonDate="0" containsString="0" containsBlank="1"/>
    </cacheField>
    <cacheField name="Month" numFmtId="0">
      <sharedItems containsNonDate="0" containsBlank="1" count="5">
        <m/>
        <s v="May" u="1"/>
        <s v="June" u="1"/>
        <s v="July" u="1"/>
        <s v="August" u="1"/>
      </sharedItems>
    </cacheField>
    <cacheField name="Amount" numFmtId="8">
      <sharedItems containsNonDate="0" containsString="0" containsBlank="1"/>
    </cacheField>
    <cacheField name="Teaching,_x000a_Research, or Service" numFmtId="0">
      <sharedItems containsNonDate="0" containsString="0" containsBlank="1"/>
    </cacheField>
    <cacheField name="Notes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">
  <r>
    <x v="0"/>
    <m/>
    <x v="0"/>
    <m/>
    <m/>
    <m/>
  </r>
  <r>
    <x v="0"/>
    <m/>
    <x v="0"/>
    <m/>
    <m/>
    <m/>
  </r>
  <r>
    <x v="0"/>
    <m/>
    <x v="0"/>
    <m/>
    <m/>
    <m/>
  </r>
  <r>
    <x v="0"/>
    <m/>
    <x v="0"/>
    <m/>
    <m/>
    <m/>
  </r>
  <r>
    <x v="0"/>
    <m/>
    <x v="0"/>
    <m/>
    <m/>
    <m/>
  </r>
  <r>
    <x v="0"/>
    <m/>
    <x v="0"/>
    <m/>
    <m/>
    <m/>
  </r>
  <r>
    <x v="0"/>
    <m/>
    <x v="0"/>
    <m/>
    <m/>
    <m/>
  </r>
  <r>
    <x v="0"/>
    <m/>
    <x v="0"/>
    <m/>
    <m/>
    <m/>
  </r>
  <r>
    <x v="0"/>
    <m/>
    <x v="0"/>
    <m/>
    <m/>
    <m/>
  </r>
  <r>
    <x v="0"/>
    <m/>
    <x v="0"/>
    <m/>
    <m/>
    <m/>
  </r>
  <r>
    <x v="0"/>
    <m/>
    <x v="0"/>
    <m/>
    <m/>
    <m/>
  </r>
  <r>
    <x v="0"/>
    <m/>
    <x v="0"/>
    <m/>
    <m/>
    <m/>
  </r>
  <r>
    <x v="0"/>
    <m/>
    <x v="0"/>
    <m/>
    <m/>
    <m/>
  </r>
  <r>
    <x v="0"/>
    <m/>
    <x v="0"/>
    <m/>
    <m/>
    <m/>
  </r>
  <r>
    <x v="0"/>
    <m/>
    <x v="0"/>
    <m/>
    <m/>
    <m/>
  </r>
  <r>
    <x v="0"/>
    <m/>
    <x v="0"/>
    <m/>
    <m/>
    <m/>
  </r>
  <r>
    <x v="0"/>
    <m/>
    <x v="0"/>
    <m/>
    <m/>
    <m/>
  </r>
  <r>
    <x v="0"/>
    <m/>
    <x v="0"/>
    <m/>
    <m/>
    <m/>
  </r>
  <r>
    <x v="0"/>
    <m/>
    <x v="0"/>
    <m/>
    <m/>
    <m/>
  </r>
  <r>
    <x v="0"/>
    <m/>
    <x v="0"/>
    <m/>
    <m/>
    <m/>
  </r>
  <r>
    <x v="0"/>
    <m/>
    <x v="0"/>
    <m/>
    <m/>
    <m/>
  </r>
  <r>
    <x v="0"/>
    <m/>
    <x v="0"/>
    <m/>
    <m/>
    <m/>
  </r>
  <r>
    <x v="0"/>
    <m/>
    <x v="0"/>
    <m/>
    <m/>
    <m/>
  </r>
  <r>
    <x v="0"/>
    <m/>
    <x v="0"/>
    <m/>
    <m/>
    <m/>
  </r>
  <r>
    <x v="0"/>
    <m/>
    <x v="0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0CE5DFF-F5DF-4475-A1FC-F03897DD5D58}" name="PivotTable5" cacheId="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multipleFieldFilters="0">
  <location ref="A3:B5" firstHeaderRow="1" firstDataRow="2" firstDataCol="1"/>
  <pivotFields count="6">
    <pivotField axis="axisRow" showAll="0">
      <items count="8">
        <item m="1" x="3"/>
        <item m="1" x="6"/>
        <item m="1" x="4"/>
        <item m="1" x="5"/>
        <item x="0"/>
        <item m="1" x="1"/>
        <item m="1" x="2"/>
        <item t="default"/>
      </items>
    </pivotField>
    <pivotField showAll="0"/>
    <pivotField axis="axisCol" showAll="0">
      <items count="6">
        <item m="1" x="1"/>
        <item m="1" x="2"/>
        <item m="1" x="3"/>
        <item m="1" x="4"/>
        <item h="1" x="0"/>
        <item t="default"/>
      </items>
    </pivotField>
    <pivotField dataField="1" showAll="0"/>
    <pivotField showAll="0"/>
    <pivotField showAll="0"/>
  </pivotFields>
  <rowFields count="1">
    <field x="0"/>
  </rowFields>
  <rowItems count="1">
    <i t="grand">
      <x/>
    </i>
  </rowItems>
  <colFields count="1">
    <field x="2"/>
  </colFields>
  <colItems count="1">
    <i t="grand">
      <x/>
    </i>
  </colItems>
  <dataFields count="1">
    <dataField name="Sum of Amount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09989B-8260-476B-BE5A-E24CB33B8D36}" name="Table2" displayName="Table2" ref="B27:G52" totalsRowShown="0" headerRowDxfId="26" dataDxfId="25">
  <autoFilter ref="B27:G52" xr:uid="{4809989B-8260-476B-BE5A-E24CB33B8D36}"/>
  <tableColumns count="6">
    <tableColumn id="1" xr3:uid="{A2DC6AA0-EE2E-4985-98D4-7583668569FC}" name="Driver_x000a_Worktag" dataDxfId="24"/>
    <tableColumn id="2" xr3:uid="{D5F7C1BB-7350-4F04-8AE3-D10B18164F24}" name="Sponsor Name or_x000a_Department Name" dataDxfId="23"/>
    <tableColumn id="3" xr3:uid="{F48D4932-77DF-41DE-9C90-7F6562B2412D}" name="Month" dataDxfId="22"/>
    <tableColumn id="4" xr3:uid="{872FD958-D1FB-4BA1-A2D1-8E1D1EEC44A8}" name="Amount" dataDxfId="21"/>
    <tableColumn id="5" xr3:uid="{A5931CD0-E87B-417A-BB27-0E548E403519}" name="Teaching,_x000a_Research, or Service" dataDxfId="20"/>
    <tableColumn id="6" xr3:uid="{6D188C26-258B-44F5-BA6C-95511F88363E}" name="Notes" dataDxfId="1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E38A231-7447-40AA-A9AA-E35DDF8AD7B8}" name="Table1" displayName="Table1" ref="A1:B5" totalsRowShown="0" headerRowDxfId="18" dataDxfId="17">
  <autoFilter ref="A1:B5" xr:uid="{6E38A231-7447-40AA-A9AA-E35DDF8AD7B8}"/>
  <tableColumns count="2">
    <tableColumn id="1" xr3:uid="{D20FE682-8098-4C71-8965-6DC47E2951F7}" name="Month" dataDxfId="16"/>
    <tableColumn id="2" xr3:uid="{06ECB943-5DA5-4B32-90E0-4EED85214430}" name="Order" dataDxfId="15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C1CB199-0962-457C-AEE6-FB099AA23A3C}" name="Table3" displayName="Table3" ref="D1:E4" totalsRowShown="0" headerRowDxfId="14" dataDxfId="13">
  <autoFilter ref="D1:E4" xr:uid="{2C1CB199-0962-457C-AEE6-FB099AA23A3C}"/>
  <tableColumns count="2">
    <tableColumn id="1" xr3:uid="{4B130FCC-D09D-43DF-9D5B-18425111C83D}" name="Type" dataDxfId="12"/>
    <tableColumn id="2" xr3:uid="{58158B5F-227D-49B2-B69C-95C8E75C20E9}" name="Order" dataDxfId="11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A899BCA-EFA8-4921-A721-FD3CBF4E7FAB}" name="Table4" displayName="Table4" ref="G1:O70" totalsRowShown="0" headerRowDxfId="10" dataDxfId="9">
  <autoFilter ref="G1:O70" xr:uid="{BA899BCA-EFA8-4921-A721-FD3CBF4E7FAB}"/>
  <sortState xmlns:xlrd2="http://schemas.microsoft.com/office/spreadsheetml/2017/richdata2" ref="G2:L70">
    <sortCondition ref="I1:I70"/>
  </sortState>
  <tableColumns count="9">
    <tableColumn id="1" xr3:uid="{FE0FF648-600F-482E-920E-48328C3F8EEE}" name="Org Code" dataDxfId="8"/>
    <tableColumn id="2" xr3:uid="{46928811-3A7F-4F5D-B30C-7245DDABE1B9}" name="Org Descr" dataDxfId="7"/>
    <tableColumn id="3" xr3:uid="{1F1405B0-0CFF-4EEC-ABCD-97B2F19E0C6F}" name="Div Code" dataDxfId="6"/>
    <tableColumn id="4" xr3:uid="{3607ABB9-2435-4460-ACAE-D4DEF71F7915}" name="Div Descr" dataDxfId="5"/>
    <tableColumn id="5" xr3:uid="{F89F80F6-AF92-4FE8-ACC5-4EDB2ADB8AB5}" name="Entity Code" dataDxfId="4"/>
    <tableColumn id="6" xr3:uid="{301AE441-1073-4826-84B8-EDB5EBC88F6B}" name="Entity Descr" dataDxfId="3"/>
    <tableColumn id="7" xr3:uid="{51721517-D1D1-4628-9D1C-ACFB708D206B}" name="Finance POC" dataDxfId="2"/>
    <tableColumn id="8" xr3:uid="{B1AA0C0B-F8AF-49FB-A6B7-8057C2532659}" name="HR POC" dataDxfId="1"/>
    <tableColumn id="9" xr3:uid="{50A008E6-DF7A-4B95-AA73-C5679446C195}" name="School Chair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heme1">
  <a:themeElements>
    <a:clrScheme name="gt colors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003057"/>
      </a:accent1>
      <a:accent2>
        <a:srgbClr val="B3A369"/>
      </a:accent2>
      <a:accent3>
        <a:srgbClr val="FFFFFF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Georgia">
      <a:majorFont>
        <a:latin typeface="Georgia" panose="02040502050405020303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eorgia" panose="02040502050405020303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E448A-D7CC-41FF-85A3-0297468FE4FF}">
  <sheetPr codeName="Sheet1">
    <tabColor theme="5"/>
    <pageSetUpPr fitToPage="1"/>
  </sheetPr>
  <dimension ref="B2:O67"/>
  <sheetViews>
    <sheetView tabSelected="1" zoomScaleNormal="10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B9" sqref="B9:E9"/>
    </sheetView>
  </sheetViews>
  <sheetFormatPr defaultColWidth="9.109375" defaultRowHeight="14.25" x14ac:dyDescent="0.2"/>
  <cols>
    <col min="1" max="1" width="1.44140625" style="2" customWidth="1"/>
    <col min="2" max="3" width="18" style="2" bestFit="1" customWidth="1"/>
    <col min="4" max="4" width="14.33203125" style="2" customWidth="1"/>
    <col min="5" max="5" width="10.88671875" style="2" bestFit="1" customWidth="1"/>
    <col min="6" max="6" width="19.6640625" style="2" bestFit="1" customWidth="1"/>
    <col min="7" max="7" width="20.21875" style="2" customWidth="1"/>
    <col min="8" max="8" width="1.44140625" style="2" customWidth="1"/>
    <col min="9" max="9" width="9.109375" style="2" customWidth="1"/>
    <col min="10" max="14" width="9.109375" style="2"/>
    <col min="15" max="15" width="0" style="2" hidden="1" customWidth="1"/>
    <col min="16" max="16384" width="9.109375" style="2"/>
  </cols>
  <sheetData>
    <row r="2" spans="2:15" x14ac:dyDescent="0.2">
      <c r="O2" s="22">
        <f ca="1">TODAY()</f>
        <v>45378</v>
      </c>
    </row>
    <row r="6" spans="2:15" x14ac:dyDescent="0.2">
      <c r="B6" s="33" t="s">
        <v>8</v>
      </c>
      <c r="C6" s="33"/>
      <c r="D6" s="33"/>
      <c r="E6" s="33"/>
      <c r="F6" s="33"/>
      <c r="G6" s="33"/>
    </row>
    <row r="8" spans="2:15" s="3" customFormat="1" x14ac:dyDescent="0.2">
      <c r="B8" s="30" t="s">
        <v>6</v>
      </c>
      <c r="C8" s="31"/>
      <c r="D8" s="31"/>
      <c r="E8" s="32"/>
      <c r="F8" s="30" t="s">
        <v>118</v>
      </c>
      <c r="G8" s="32"/>
    </row>
    <row r="9" spans="2:15" x14ac:dyDescent="0.2">
      <c r="B9" s="34"/>
      <c r="C9" s="35"/>
      <c r="D9" s="35"/>
      <c r="E9" s="36"/>
      <c r="F9" s="38"/>
      <c r="G9" s="39"/>
    </row>
    <row r="10" spans="2:15" x14ac:dyDescent="0.2">
      <c r="B10" s="30" t="s">
        <v>7</v>
      </c>
      <c r="C10" s="31"/>
      <c r="D10" s="31"/>
      <c r="E10" s="32"/>
      <c r="F10" s="40" t="s">
        <v>114</v>
      </c>
      <c r="G10" s="41"/>
    </row>
    <row r="11" spans="2:15" x14ac:dyDescent="0.2">
      <c r="B11" s="34"/>
      <c r="C11" s="35"/>
      <c r="D11" s="35"/>
      <c r="E11" s="36"/>
      <c r="F11" s="42">
        <v>2024</v>
      </c>
      <c r="G11" s="43"/>
    </row>
    <row r="12" spans="2:15" ht="3.95" customHeight="1" x14ac:dyDescent="0.2"/>
    <row r="13" spans="2:15" x14ac:dyDescent="0.2">
      <c r="B13" s="37" t="s">
        <v>3</v>
      </c>
      <c r="C13" s="37"/>
      <c r="D13" s="37"/>
      <c r="E13" s="37"/>
      <c r="F13" s="37" t="s">
        <v>5</v>
      </c>
      <c r="G13" s="37"/>
    </row>
    <row r="14" spans="2:15" ht="3.95" customHeight="1" x14ac:dyDescent="0.2"/>
    <row r="15" spans="2:15" x14ac:dyDescent="0.2">
      <c r="B15" s="29" t="s">
        <v>115</v>
      </c>
      <c r="C15" s="29"/>
      <c r="F15" s="12" t="s">
        <v>16</v>
      </c>
      <c r="G15" s="10">
        <f>SUMIFS(Table2[Amount],Table2[Month],F15)</f>
        <v>0</v>
      </c>
      <c r="I15" s="23" t="str">
        <f>IF(G15&gt;(D18*0.5),"Over Monthly Allotment","")</f>
        <v/>
      </c>
    </row>
    <row r="16" spans="2:15" x14ac:dyDescent="0.2">
      <c r="B16" s="29" t="s">
        <v>0</v>
      </c>
      <c r="C16" s="29"/>
      <c r="D16" s="26"/>
      <c r="E16" s="11"/>
      <c r="F16" s="12"/>
      <c r="I16" s="23"/>
    </row>
    <row r="17" spans="2:9" x14ac:dyDescent="0.2">
      <c r="B17" s="4"/>
      <c r="C17" s="4"/>
      <c r="D17" s="3"/>
      <c r="E17" s="3"/>
      <c r="F17" s="12" t="s">
        <v>17</v>
      </c>
      <c r="G17" s="10">
        <f>SUMIFS(Table2[Amount],Table2[Month],F17)</f>
        <v>0</v>
      </c>
      <c r="I17" s="23" t="str">
        <f>IF(G17&gt;$D$18,"Over Monthly Allotment","")</f>
        <v/>
      </c>
    </row>
    <row r="18" spans="2:9" x14ac:dyDescent="0.2">
      <c r="B18" s="29" t="s">
        <v>1</v>
      </c>
      <c r="C18" s="29"/>
      <c r="D18" s="10">
        <f>ROUND(D16/9,2)</f>
        <v>0</v>
      </c>
      <c r="E18" s="11"/>
      <c r="F18" s="12"/>
      <c r="I18" s="23"/>
    </row>
    <row r="19" spans="2:9" x14ac:dyDescent="0.2">
      <c r="B19" s="4"/>
      <c r="C19" s="4"/>
      <c r="D19" s="3"/>
      <c r="E19" s="3"/>
      <c r="F19" s="12" t="s">
        <v>18</v>
      </c>
      <c r="G19" s="10">
        <f>SUMIFS(Table2[Amount],Table2[Month],F19)</f>
        <v>0</v>
      </c>
      <c r="I19" s="23" t="str">
        <f>IF(G19&gt;$D$18,"Over Monthly Allotment","")</f>
        <v/>
      </c>
    </row>
    <row r="20" spans="2:9" x14ac:dyDescent="0.2">
      <c r="B20" s="29" t="s">
        <v>2</v>
      </c>
      <c r="C20" s="29"/>
      <c r="D20" s="10">
        <f>ROUND(D16*0.33333,2)</f>
        <v>0</v>
      </c>
      <c r="E20" s="11"/>
      <c r="F20" s="16"/>
      <c r="G20" s="5"/>
      <c r="I20" s="23"/>
    </row>
    <row r="21" spans="2:9" s="5" customFormat="1" x14ac:dyDescent="0.2">
      <c r="B21" s="50" t="s">
        <v>116</v>
      </c>
      <c r="C21" s="50"/>
      <c r="D21" s="50"/>
      <c r="F21" s="17" t="s">
        <v>19</v>
      </c>
      <c r="G21" s="10">
        <f>SUMIFS(Table2[Amount],Table2[Month],F21)</f>
        <v>0</v>
      </c>
      <c r="I21" s="23" t="str">
        <f>IF(G21&gt;($D$18*0.5),"Over Monthly Allotment","")</f>
        <v/>
      </c>
    </row>
    <row r="22" spans="2:9" s="5" customFormat="1" x14ac:dyDescent="0.2">
      <c r="B22" s="50" t="s">
        <v>4</v>
      </c>
      <c r="C22" s="50"/>
      <c r="D22" s="50"/>
    </row>
    <row r="23" spans="2:9" ht="3.95" customHeight="1" x14ac:dyDescent="0.2"/>
    <row r="24" spans="2:9" s="3" customFormat="1" x14ac:dyDescent="0.2"/>
    <row r="25" spans="2:9" x14ac:dyDescent="0.2">
      <c r="B25" s="18"/>
      <c r="C25" s="19"/>
      <c r="D25" s="20" t="s">
        <v>20</v>
      </c>
      <c r="E25" s="21">
        <f>SUBTOTAL(109,Table2[Amount])</f>
        <v>0</v>
      </c>
      <c r="F25" s="46" t="str">
        <f>IF(E25&gt;D20,"Error: Over the Maximum for Summer","")</f>
        <v/>
      </c>
      <c r="G25" s="47"/>
    </row>
    <row r="26" spans="2:9" ht="5.45" customHeight="1" x14ac:dyDescent="0.2">
      <c r="E26" s="13"/>
    </row>
    <row r="27" spans="2:9" ht="28.5" x14ac:dyDescent="0.2">
      <c r="B27" s="7" t="s">
        <v>9</v>
      </c>
      <c r="C27" s="7" t="s">
        <v>10</v>
      </c>
      <c r="D27" s="8" t="s">
        <v>11</v>
      </c>
      <c r="E27" s="14" t="s">
        <v>12</v>
      </c>
      <c r="F27" s="7" t="s">
        <v>13</v>
      </c>
      <c r="G27" s="9" t="s">
        <v>14</v>
      </c>
    </row>
    <row r="28" spans="2:9" x14ac:dyDescent="0.2">
      <c r="B28" s="27"/>
      <c r="C28" s="27"/>
      <c r="D28" s="27"/>
      <c r="E28" s="28"/>
      <c r="F28" s="27"/>
      <c r="G28" s="27"/>
    </row>
    <row r="29" spans="2:9" x14ac:dyDescent="0.2">
      <c r="B29" s="27"/>
      <c r="C29" s="27"/>
      <c r="D29" s="27"/>
      <c r="E29" s="28"/>
      <c r="F29" s="27"/>
      <c r="G29" s="27"/>
    </row>
    <row r="30" spans="2:9" x14ac:dyDescent="0.2">
      <c r="B30" s="27"/>
      <c r="C30" s="27"/>
      <c r="D30" s="27"/>
      <c r="E30" s="28"/>
      <c r="F30" s="27"/>
      <c r="G30" s="27"/>
    </row>
    <row r="31" spans="2:9" x14ac:dyDescent="0.2">
      <c r="B31" s="27"/>
      <c r="C31" s="27"/>
      <c r="D31" s="27"/>
      <c r="E31" s="28"/>
      <c r="F31" s="27"/>
      <c r="G31" s="27"/>
    </row>
    <row r="32" spans="2:9" x14ac:dyDescent="0.2">
      <c r="B32" s="27"/>
      <c r="C32" s="27"/>
      <c r="D32" s="27"/>
      <c r="E32" s="28"/>
      <c r="F32" s="27"/>
      <c r="G32" s="27"/>
    </row>
    <row r="33" spans="2:7" x14ac:dyDescent="0.2">
      <c r="B33" s="27"/>
      <c r="C33" s="27"/>
      <c r="D33" s="27"/>
      <c r="E33" s="28"/>
      <c r="F33" s="27"/>
      <c r="G33" s="27"/>
    </row>
    <row r="34" spans="2:7" x14ac:dyDescent="0.2">
      <c r="B34" s="27"/>
      <c r="C34" s="27"/>
      <c r="D34" s="27"/>
      <c r="E34" s="28"/>
      <c r="F34" s="27"/>
      <c r="G34" s="27"/>
    </row>
    <row r="35" spans="2:7" x14ac:dyDescent="0.2">
      <c r="B35" s="27"/>
      <c r="C35" s="27"/>
      <c r="D35" s="27"/>
      <c r="E35" s="28"/>
      <c r="F35" s="27"/>
      <c r="G35" s="27"/>
    </row>
    <row r="36" spans="2:7" x14ac:dyDescent="0.2">
      <c r="B36" s="27"/>
      <c r="C36" s="27"/>
      <c r="D36" s="27"/>
      <c r="E36" s="28"/>
      <c r="F36" s="27"/>
      <c r="G36" s="27"/>
    </row>
    <row r="37" spans="2:7" x14ac:dyDescent="0.2">
      <c r="B37" s="27"/>
      <c r="C37" s="27"/>
      <c r="D37" s="27"/>
      <c r="E37" s="28"/>
      <c r="F37" s="27"/>
      <c r="G37" s="27"/>
    </row>
    <row r="38" spans="2:7" x14ac:dyDescent="0.2">
      <c r="B38" s="27"/>
      <c r="C38" s="27"/>
      <c r="D38" s="27"/>
      <c r="E38" s="28"/>
      <c r="F38" s="27"/>
      <c r="G38" s="27"/>
    </row>
    <row r="39" spans="2:7" x14ac:dyDescent="0.2">
      <c r="B39" s="27"/>
      <c r="C39" s="27"/>
      <c r="D39" s="27"/>
      <c r="E39" s="28"/>
      <c r="F39" s="27"/>
      <c r="G39" s="27"/>
    </row>
    <row r="40" spans="2:7" x14ac:dyDescent="0.2">
      <c r="B40" s="27"/>
      <c r="C40" s="27"/>
      <c r="D40" s="27"/>
      <c r="E40" s="28"/>
      <c r="F40" s="27"/>
      <c r="G40" s="27"/>
    </row>
    <row r="41" spans="2:7" x14ac:dyDescent="0.2">
      <c r="B41" s="27"/>
      <c r="C41" s="27"/>
      <c r="D41" s="27"/>
      <c r="E41" s="28"/>
      <c r="F41" s="27"/>
      <c r="G41" s="27"/>
    </row>
    <row r="42" spans="2:7" x14ac:dyDescent="0.2">
      <c r="B42" s="27"/>
      <c r="C42" s="27"/>
      <c r="D42" s="27"/>
      <c r="E42" s="28"/>
      <c r="F42" s="27"/>
      <c r="G42" s="27"/>
    </row>
    <row r="43" spans="2:7" x14ac:dyDescent="0.2">
      <c r="B43" s="27"/>
      <c r="C43" s="27"/>
      <c r="D43" s="27"/>
      <c r="E43" s="28"/>
      <c r="F43" s="27"/>
      <c r="G43" s="27"/>
    </row>
    <row r="44" spans="2:7" x14ac:dyDescent="0.2">
      <c r="B44" s="27"/>
      <c r="C44" s="27"/>
      <c r="D44" s="27"/>
      <c r="E44" s="28"/>
      <c r="F44" s="27"/>
      <c r="G44" s="27"/>
    </row>
    <row r="45" spans="2:7" x14ac:dyDescent="0.2">
      <c r="B45" s="27"/>
      <c r="C45" s="27"/>
      <c r="D45" s="27"/>
      <c r="E45" s="28"/>
      <c r="F45" s="27"/>
      <c r="G45" s="27"/>
    </row>
    <row r="46" spans="2:7" x14ac:dyDescent="0.2">
      <c r="B46" s="27"/>
      <c r="C46" s="27"/>
      <c r="D46" s="27"/>
      <c r="E46" s="28"/>
      <c r="F46" s="27"/>
      <c r="G46" s="27"/>
    </row>
    <row r="47" spans="2:7" x14ac:dyDescent="0.2">
      <c r="B47" s="27"/>
      <c r="C47" s="27"/>
      <c r="D47" s="27"/>
      <c r="E47" s="28"/>
      <c r="F47" s="27"/>
      <c r="G47" s="27"/>
    </row>
    <row r="48" spans="2:7" x14ac:dyDescent="0.2">
      <c r="B48" s="27"/>
      <c r="C48" s="27"/>
      <c r="D48" s="27"/>
      <c r="E48" s="28"/>
      <c r="F48" s="27"/>
      <c r="G48" s="27"/>
    </row>
    <row r="49" spans="2:7" x14ac:dyDescent="0.2">
      <c r="B49" s="27"/>
      <c r="C49" s="27"/>
      <c r="D49" s="27"/>
      <c r="E49" s="28"/>
      <c r="F49" s="27"/>
      <c r="G49" s="27"/>
    </row>
    <row r="50" spans="2:7" x14ac:dyDescent="0.2">
      <c r="B50" s="27"/>
      <c r="C50" s="27"/>
      <c r="D50" s="27"/>
      <c r="E50" s="28"/>
      <c r="F50" s="27"/>
      <c r="G50" s="27"/>
    </row>
    <row r="51" spans="2:7" x14ac:dyDescent="0.2">
      <c r="B51" s="27"/>
      <c r="C51" s="27"/>
      <c r="D51" s="27"/>
      <c r="E51" s="28"/>
      <c r="F51" s="27"/>
      <c r="G51" s="27"/>
    </row>
    <row r="52" spans="2:7" x14ac:dyDescent="0.2">
      <c r="B52" s="27"/>
      <c r="C52" s="27"/>
      <c r="D52" s="27"/>
      <c r="E52" s="28"/>
      <c r="F52" s="27"/>
      <c r="G52" s="27"/>
    </row>
    <row r="54" spans="2:7" ht="14.45" customHeight="1" x14ac:dyDescent="0.2">
      <c r="B54" s="48" t="s">
        <v>25</v>
      </c>
      <c r="C54" s="48"/>
      <c r="D54" s="48"/>
      <c r="E54" s="48"/>
      <c r="F54" s="48"/>
      <c r="G54" s="48"/>
    </row>
    <row r="55" spans="2:7" x14ac:dyDescent="0.2">
      <c r="B55" s="48"/>
      <c r="C55" s="48"/>
      <c r="D55" s="48"/>
      <c r="E55" s="48"/>
      <c r="F55" s="48"/>
      <c r="G55" s="48"/>
    </row>
    <row r="56" spans="2:7" x14ac:dyDescent="0.2">
      <c r="B56" s="48"/>
      <c r="C56" s="48"/>
      <c r="D56" s="48"/>
      <c r="E56" s="48"/>
      <c r="F56" s="48"/>
      <c r="G56" s="48"/>
    </row>
    <row r="57" spans="2:7" x14ac:dyDescent="0.2">
      <c r="B57" s="48"/>
      <c r="C57" s="48"/>
      <c r="D57" s="48"/>
      <c r="E57" s="48"/>
      <c r="F57" s="48"/>
      <c r="G57" s="48"/>
    </row>
    <row r="58" spans="2:7" x14ac:dyDescent="0.2">
      <c r="B58" s="48"/>
      <c r="C58" s="48"/>
      <c r="D58" s="48"/>
      <c r="E58" s="48"/>
      <c r="F58" s="48"/>
      <c r="G58" s="48"/>
    </row>
    <row r="59" spans="2:7" x14ac:dyDescent="0.2">
      <c r="B59" s="48"/>
      <c r="C59" s="48"/>
      <c r="D59" s="48"/>
      <c r="E59" s="48"/>
      <c r="F59" s="48"/>
      <c r="G59" s="48"/>
    </row>
    <row r="60" spans="2:7" x14ac:dyDescent="0.2">
      <c r="B60" s="48"/>
      <c r="C60" s="48"/>
      <c r="D60" s="48"/>
      <c r="E60" s="48"/>
      <c r="F60" s="48"/>
      <c r="G60" s="48"/>
    </row>
    <row r="61" spans="2:7" x14ac:dyDescent="0.2">
      <c r="B61" s="49" t="s">
        <v>117</v>
      </c>
      <c r="C61" s="49"/>
      <c r="D61" s="49"/>
      <c r="E61" s="49"/>
      <c r="F61" s="49"/>
      <c r="G61" s="49"/>
    </row>
    <row r="62" spans="2:7" ht="4.5" customHeight="1" x14ac:dyDescent="0.2"/>
    <row r="63" spans="2:7" ht="32.1" customHeight="1" x14ac:dyDescent="0.2">
      <c r="B63" s="44" t="s">
        <v>26</v>
      </c>
      <c r="C63" s="44"/>
      <c r="D63" s="45"/>
      <c r="E63" s="45"/>
      <c r="F63" s="45"/>
      <c r="G63" s="45"/>
    </row>
    <row r="64" spans="2:7" ht="4.5" customHeight="1" x14ac:dyDescent="0.2">
      <c r="B64" s="15"/>
      <c r="C64" s="15"/>
    </row>
    <row r="65" spans="2:7" x14ac:dyDescent="0.2">
      <c r="B65" s="15"/>
      <c r="C65" s="15"/>
    </row>
    <row r="66" spans="2:7" x14ac:dyDescent="0.2">
      <c r="B66" s="44" t="s">
        <v>27</v>
      </c>
      <c r="C66" s="44"/>
      <c r="D66" s="45"/>
      <c r="E66" s="45"/>
      <c r="F66" s="45"/>
      <c r="G66" s="45"/>
    </row>
    <row r="67" spans="2:7" ht="32.1" customHeight="1" x14ac:dyDescent="0.2"/>
  </sheetData>
  <sheetProtection algorithmName="SHA-512" hashValue="guQqx5znlx8UtIBHfL+hoAe51+UqpUgmXnFKaFjJqqLW5fosyaS9VKF9UCkyh4uLeA2rpmPaUuHkaAtPwVq9Ag==" saltValue="8Q6bQH6f2T3aJwP5MLom1Q==" spinCount="100000" sheet="1" formatCells="0" formatColumns="0" formatRows="0"/>
  <mergeCells count="24">
    <mergeCell ref="B66:C66"/>
    <mergeCell ref="D63:G63"/>
    <mergeCell ref="D66:G66"/>
    <mergeCell ref="B18:C18"/>
    <mergeCell ref="B20:C20"/>
    <mergeCell ref="F25:G25"/>
    <mergeCell ref="B54:G60"/>
    <mergeCell ref="B63:C63"/>
    <mergeCell ref="B61:G61"/>
    <mergeCell ref="B21:D21"/>
    <mergeCell ref="B22:D22"/>
    <mergeCell ref="B15:C15"/>
    <mergeCell ref="B16:C16"/>
    <mergeCell ref="B8:E8"/>
    <mergeCell ref="B6:G6"/>
    <mergeCell ref="B10:E10"/>
    <mergeCell ref="B11:E11"/>
    <mergeCell ref="B13:E13"/>
    <mergeCell ref="F8:G8"/>
    <mergeCell ref="F9:G9"/>
    <mergeCell ref="F10:G10"/>
    <mergeCell ref="F11:G11"/>
    <mergeCell ref="B9:E9"/>
    <mergeCell ref="F13:G13"/>
  </mergeCells>
  <dataValidations count="3">
    <dataValidation type="list" allowBlank="1" showInputMessage="1" showErrorMessage="1" sqref="D28:D52" xr:uid="{42F81506-47BA-4671-A6F4-E85A9DFD9497}">
      <formula1>months</formula1>
    </dataValidation>
    <dataValidation type="list" allowBlank="1" showInputMessage="1" showErrorMessage="1" sqref="F28:F52" xr:uid="{49DEF164-5437-4317-BDE8-9F8A617D07E1}">
      <formula1>types</formula1>
    </dataValidation>
    <dataValidation type="list" allowBlank="1" showInputMessage="1" showErrorMessage="1" sqref="B11:E11" xr:uid="{4A05C215-D5E0-4C50-8172-1C967E62FADB}">
      <formula1>depts</formula1>
    </dataValidation>
  </dataValidations>
  <printOptions horizontalCentered="1"/>
  <pageMargins left="0" right="0" top="0.75" bottom="0.75" header="0.3" footer="0.3"/>
  <pageSetup scale="73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37F8C-2255-45AC-9A88-9E2D91EDD915}">
  <sheetPr>
    <tabColor theme="4"/>
  </sheetPr>
  <dimension ref="A1:B5"/>
  <sheetViews>
    <sheetView workbookViewId="0">
      <selection activeCell="D29" sqref="D29"/>
    </sheetView>
  </sheetViews>
  <sheetFormatPr defaultRowHeight="14.25" x14ac:dyDescent="0.2"/>
  <cols>
    <col min="1" max="1" width="14.33203125" bestFit="1" customWidth="1"/>
    <col min="2" max="2" width="15.5546875" bestFit="1" customWidth="1"/>
    <col min="3" max="3" width="6.109375" bestFit="1" customWidth="1"/>
    <col min="4" max="5" width="10.44140625" bestFit="1" customWidth="1"/>
    <col min="6" max="6" width="6.77734375" bestFit="1" customWidth="1"/>
    <col min="7" max="7" width="10.44140625" bestFit="1" customWidth="1"/>
  </cols>
  <sheetData>
    <row r="1" spans="1:2" x14ac:dyDescent="0.2">
      <c r="A1">
        <f>form!B9</f>
        <v>0</v>
      </c>
    </row>
    <row r="3" spans="1:2" x14ac:dyDescent="0.2">
      <c r="A3" s="24" t="s">
        <v>112</v>
      </c>
      <c r="B3" s="24" t="s">
        <v>110</v>
      </c>
    </row>
    <row r="4" spans="1:2" x14ac:dyDescent="0.2">
      <c r="A4" s="24" t="s">
        <v>113</v>
      </c>
      <c r="B4" t="s">
        <v>111</v>
      </c>
    </row>
    <row r="5" spans="1:2" x14ac:dyDescent="0.2">
      <c r="A5" s="25" t="s">
        <v>111</v>
      </c>
      <c r="B5" s="5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72B48-D699-4868-91D1-91467FB595E4}">
  <sheetPr codeName="Sheet2">
    <tabColor rgb="FF7030A0"/>
  </sheetPr>
  <dimension ref="A1:O70"/>
  <sheetViews>
    <sheetView workbookViewId="0">
      <pane ySplit="1" topLeftCell="A20" activePane="bottomLeft" state="frozen"/>
      <selection pane="bottomLeft" activeCell="M25" sqref="M25"/>
    </sheetView>
  </sheetViews>
  <sheetFormatPr defaultColWidth="9.109375" defaultRowHeight="14.25" x14ac:dyDescent="0.2"/>
  <cols>
    <col min="1" max="2" width="9.109375" style="1"/>
    <col min="3" max="3" width="1.21875" style="1" customWidth="1"/>
    <col min="4" max="5" width="9.109375" style="1"/>
    <col min="6" max="6" width="1.21875" style="1" customWidth="1"/>
    <col min="7" max="7" width="9.77734375" style="1" customWidth="1"/>
    <col min="8" max="8" width="38.77734375" style="1" bestFit="1" customWidth="1"/>
    <col min="9" max="9" width="9.5546875" style="1" customWidth="1"/>
    <col min="10" max="10" width="22.33203125" style="1" customWidth="1"/>
    <col min="11" max="11" width="12.33203125" style="1" customWidth="1"/>
    <col min="12" max="12" width="17.33203125" style="1" bestFit="1" customWidth="1"/>
    <col min="13" max="13" width="13.33203125" style="1" bestFit="1" customWidth="1"/>
    <col min="14" max="14" width="9.109375" style="1"/>
    <col min="15" max="15" width="13.33203125" style="1" bestFit="1" customWidth="1"/>
    <col min="16" max="16384" width="9.109375" style="1"/>
  </cols>
  <sheetData>
    <row r="1" spans="1:15" s="6" customFormat="1" x14ac:dyDescent="0.2">
      <c r="A1" s="6" t="s">
        <v>11</v>
      </c>
      <c r="B1" s="6" t="s">
        <v>15</v>
      </c>
      <c r="D1" s="6" t="s">
        <v>21</v>
      </c>
      <c r="E1" s="6" t="s">
        <v>15</v>
      </c>
      <c r="G1" s="6" t="s">
        <v>28</v>
      </c>
      <c r="H1" s="6" t="s">
        <v>29</v>
      </c>
      <c r="I1" s="6" t="s">
        <v>30</v>
      </c>
      <c r="J1" s="6" t="s">
        <v>31</v>
      </c>
      <c r="K1" s="6" t="s">
        <v>32</v>
      </c>
      <c r="L1" s="6" t="s">
        <v>33</v>
      </c>
      <c r="M1" s="6" t="s">
        <v>108</v>
      </c>
      <c r="N1" s="6" t="s">
        <v>109</v>
      </c>
      <c r="O1" s="6" t="s">
        <v>27</v>
      </c>
    </row>
    <row r="2" spans="1:15" x14ac:dyDescent="0.2">
      <c r="A2" s="1" t="s">
        <v>16</v>
      </c>
      <c r="B2" s="1">
        <v>1</v>
      </c>
      <c r="D2" s="1" t="s">
        <v>22</v>
      </c>
      <c r="E2" s="1">
        <v>1</v>
      </c>
      <c r="G2" s="1">
        <v>125</v>
      </c>
      <c r="H2" s="1" t="s">
        <v>36</v>
      </c>
      <c r="I2" s="1">
        <v>111</v>
      </c>
      <c r="J2" s="1" t="s">
        <v>35</v>
      </c>
      <c r="K2" s="1">
        <v>10</v>
      </c>
      <c r="L2" s="1" t="s">
        <v>34</v>
      </c>
    </row>
    <row r="3" spans="1:15" x14ac:dyDescent="0.2">
      <c r="A3" s="1" t="s">
        <v>17</v>
      </c>
      <c r="B3" s="1">
        <v>2</v>
      </c>
      <c r="D3" s="1" t="s">
        <v>23</v>
      </c>
      <c r="E3" s="1">
        <v>2</v>
      </c>
      <c r="G3" s="1">
        <v>150</v>
      </c>
      <c r="H3" s="1" t="s">
        <v>40</v>
      </c>
      <c r="I3" s="1">
        <v>111</v>
      </c>
      <c r="J3" s="1" t="s">
        <v>35</v>
      </c>
      <c r="K3" s="1">
        <v>10</v>
      </c>
      <c r="L3" s="1" t="s">
        <v>34</v>
      </c>
    </row>
    <row r="4" spans="1:15" x14ac:dyDescent="0.2">
      <c r="A4" s="1" t="s">
        <v>18</v>
      </c>
      <c r="B4" s="1">
        <v>3</v>
      </c>
      <c r="D4" s="1" t="s">
        <v>24</v>
      </c>
      <c r="E4" s="1">
        <v>3</v>
      </c>
      <c r="G4" s="1">
        <v>160</v>
      </c>
      <c r="H4" s="1" t="s">
        <v>41</v>
      </c>
      <c r="I4" s="1">
        <v>111</v>
      </c>
      <c r="J4" s="1" t="s">
        <v>35</v>
      </c>
      <c r="K4" s="1">
        <v>10</v>
      </c>
      <c r="L4" s="1" t="s">
        <v>34</v>
      </c>
    </row>
    <row r="5" spans="1:15" x14ac:dyDescent="0.2">
      <c r="A5" s="1" t="s">
        <v>19</v>
      </c>
      <c r="B5" s="1">
        <v>4</v>
      </c>
      <c r="G5" s="1">
        <v>161</v>
      </c>
      <c r="H5" s="1" t="s">
        <v>42</v>
      </c>
      <c r="I5" s="1">
        <v>111</v>
      </c>
      <c r="J5" s="1" t="s">
        <v>35</v>
      </c>
      <c r="K5" s="1">
        <v>10</v>
      </c>
      <c r="L5" s="1" t="s">
        <v>34</v>
      </c>
    </row>
    <row r="6" spans="1:15" x14ac:dyDescent="0.2">
      <c r="G6" s="1">
        <v>180</v>
      </c>
      <c r="H6" s="1" t="s">
        <v>43</v>
      </c>
      <c r="I6" s="1">
        <v>111</v>
      </c>
      <c r="J6" s="1" t="s">
        <v>35</v>
      </c>
      <c r="K6" s="1">
        <v>10</v>
      </c>
      <c r="L6" s="1" t="s">
        <v>34</v>
      </c>
    </row>
    <row r="7" spans="1:15" x14ac:dyDescent="0.2">
      <c r="G7" s="1">
        <v>190</v>
      </c>
      <c r="H7" s="1" t="s">
        <v>44</v>
      </c>
      <c r="I7" s="1">
        <v>111</v>
      </c>
      <c r="J7" s="1" t="s">
        <v>35</v>
      </c>
      <c r="K7" s="1">
        <v>10</v>
      </c>
      <c r="L7" s="1" t="s">
        <v>34</v>
      </c>
    </row>
    <row r="8" spans="1:15" x14ac:dyDescent="0.2">
      <c r="G8" s="1">
        <v>191</v>
      </c>
      <c r="H8" s="1" t="s">
        <v>45</v>
      </c>
      <c r="I8" s="1">
        <v>111</v>
      </c>
      <c r="J8" s="1" t="s">
        <v>35</v>
      </c>
      <c r="K8" s="1">
        <v>10</v>
      </c>
      <c r="L8" s="1" t="s">
        <v>34</v>
      </c>
    </row>
    <row r="9" spans="1:15" x14ac:dyDescent="0.2">
      <c r="G9" s="1">
        <v>199</v>
      </c>
      <c r="H9" s="1" t="s">
        <v>46</v>
      </c>
      <c r="I9" s="1">
        <v>111</v>
      </c>
      <c r="J9" s="1" t="s">
        <v>35</v>
      </c>
      <c r="K9" s="1">
        <v>10</v>
      </c>
      <c r="L9" s="1" t="s">
        <v>34</v>
      </c>
    </row>
    <row r="10" spans="1:15" x14ac:dyDescent="0.2">
      <c r="G10" s="1">
        <v>200</v>
      </c>
      <c r="H10" s="1" t="s">
        <v>47</v>
      </c>
      <c r="I10" s="1">
        <v>111</v>
      </c>
      <c r="J10" s="1" t="s">
        <v>35</v>
      </c>
      <c r="K10" s="1">
        <v>10</v>
      </c>
      <c r="L10" s="1" t="s">
        <v>34</v>
      </c>
    </row>
    <row r="11" spans="1:15" x14ac:dyDescent="0.2">
      <c r="G11" s="1">
        <v>210</v>
      </c>
      <c r="H11" s="1" t="s">
        <v>48</v>
      </c>
      <c r="I11" s="1">
        <v>111</v>
      </c>
      <c r="J11" s="1" t="s">
        <v>35</v>
      </c>
      <c r="K11" s="1">
        <v>10</v>
      </c>
      <c r="L11" s="1" t="s">
        <v>34</v>
      </c>
    </row>
    <row r="12" spans="1:15" x14ac:dyDescent="0.2">
      <c r="G12" s="1">
        <v>214</v>
      </c>
      <c r="H12" s="1" t="s">
        <v>49</v>
      </c>
      <c r="I12" s="1">
        <v>111</v>
      </c>
      <c r="J12" s="1" t="s">
        <v>35</v>
      </c>
      <c r="K12" s="1">
        <v>10</v>
      </c>
      <c r="L12" s="1" t="s">
        <v>34</v>
      </c>
    </row>
    <row r="13" spans="1:15" x14ac:dyDescent="0.2">
      <c r="G13" s="1">
        <v>240</v>
      </c>
      <c r="H13" s="1" t="s">
        <v>50</v>
      </c>
      <c r="I13" s="1">
        <v>111</v>
      </c>
      <c r="J13" s="1" t="s">
        <v>35</v>
      </c>
      <c r="K13" s="1">
        <v>10</v>
      </c>
      <c r="L13" s="1" t="s">
        <v>34</v>
      </c>
    </row>
    <row r="14" spans="1:15" x14ac:dyDescent="0.2">
      <c r="G14" s="1">
        <v>250</v>
      </c>
      <c r="H14" s="1" t="s">
        <v>51</v>
      </c>
      <c r="I14" s="1">
        <v>111</v>
      </c>
      <c r="J14" s="1" t="s">
        <v>35</v>
      </c>
      <c r="K14" s="1">
        <v>10</v>
      </c>
      <c r="L14" s="1" t="s">
        <v>34</v>
      </c>
    </row>
    <row r="15" spans="1:15" x14ac:dyDescent="0.2">
      <c r="G15" s="1">
        <v>310</v>
      </c>
      <c r="H15" s="1" t="s">
        <v>54</v>
      </c>
      <c r="I15" s="1">
        <v>112</v>
      </c>
      <c r="J15" s="1" t="s">
        <v>37</v>
      </c>
      <c r="K15" s="1">
        <v>10</v>
      </c>
      <c r="L15" s="1" t="s">
        <v>34</v>
      </c>
    </row>
    <row r="16" spans="1:15" x14ac:dyDescent="0.2">
      <c r="G16" s="1">
        <v>314</v>
      </c>
      <c r="H16" s="1" t="s">
        <v>55</v>
      </c>
      <c r="I16" s="1">
        <v>112</v>
      </c>
      <c r="J16" s="1" t="s">
        <v>37</v>
      </c>
      <c r="K16" s="1">
        <v>10</v>
      </c>
      <c r="L16" s="1" t="s">
        <v>34</v>
      </c>
    </row>
    <row r="17" spans="7:12" x14ac:dyDescent="0.2">
      <c r="G17" s="1">
        <v>315</v>
      </c>
      <c r="H17" s="1" t="s">
        <v>56</v>
      </c>
      <c r="I17" s="1">
        <v>112</v>
      </c>
      <c r="J17" s="1" t="s">
        <v>37</v>
      </c>
      <c r="K17" s="1">
        <v>10</v>
      </c>
      <c r="L17" s="1" t="s">
        <v>34</v>
      </c>
    </row>
    <row r="18" spans="7:12" x14ac:dyDescent="0.2">
      <c r="G18" s="1">
        <v>320</v>
      </c>
      <c r="H18" s="1" t="s">
        <v>57</v>
      </c>
      <c r="I18" s="1">
        <v>112</v>
      </c>
      <c r="J18" s="1" t="s">
        <v>37</v>
      </c>
      <c r="K18" s="1">
        <v>10</v>
      </c>
      <c r="L18" s="1" t="s">
        <v>34</v>
      </c>
    </row>
    <row r="19" spans="7:12" x14ac:dyDescent="0.2">
      <c r="G19" s="1">
        <v>330</v>
      </c>
      <c r="H19" s="1" t="s">
        <v>58</v>
      </c>
      <c r="I19" s="1">
        <v>112</v>
      </c>
      <c r="J19" s="1" t="s">
        <v>37</v>
      </c>
      <c r="K19" s="1">
        <v>10</v>
      </c>
      <c r="L19" s="1" t="s">
        <v>34</v>
      </c>
    </row>
    <row r="20" spans="7:12" x14ac:dyDescent="0.2">
      <c r="G20" s="1">
        <v>350</v>
      </c>
      <c r="H20" s="1" t="s">
        <v>61</v>
      </c>
      <c r="I20" s="1">
        <v>112</v>
      </c>
      <c r="J20" s="1" t="s">
        <v>37</v>
      </c>
      <c r="K20" s="1">
        <v>10</v>
      </c>
      <c r="L20" s="1" t="s">
        <v>34</v>
      </c>
    </row>
    <row r="21" spans="7:12" x14ac:dyDescent="0.2">
      <c r="G21" s="1">
        <v>370</v>
      </c>
      <c r="H21" s="1" t="s">
        <v>73</v>
      </c>
      <c r="I21" s="1">
        <v>112</v>
      </c>
      <c r="J21" s="1" t="s">
        <v>37</v>
      </c>
      <c r="K21" s="1">
        <v>10</v>
      </c>
      <c r="L21" s="1" t="s">
        <v>34</v>
      </c>
    </row>
    <row r="22" spans="7:12" x14ac:dyDescent="0.2">
      <c r="G22" s="1">
        <v>400</v>
      </c>
      <c r="H22" s="1" t="s">
        <v>75</v>
      </c>
      <c r="I22" s="1">
        <v>112</v>
      </c>
      <c r="J22" s="1" t="s">
        <v>37</v>
      </c>
      <c r="K22" s="1">
        <v>10</v>
      </c>
      <c r="L22" s="1" t="s">
        <v>34</v>
      </c>
    </row>
    <row r="23" spans="7:12" x14ac:dyDescent="0.2">
      <c r="G23" s="1">
        <v>410</v>
      </c>
      <c r="H23" s="1" t="s">
        <v>76</v>
      </c>
      <c r="I23" s="1">
        <v>112</v>
      </c>
      <c r="J23" s="1" t="s">
        <v>37</v>
      </c>
      <c r="K23" s="1">
        <v>10</v>
      </c>
      <c r="L23" s="1" t="s">
        <v>34</v>
      </c>
    </row>
    <row r="24" spans="7:12" x14ac:dyDescent="0.2">
      <c r="G24" s="1">
        <v>420</v>
      </c>
      <c r="H24" s="1" t="s">
        <v>77</v>
      </c>
      <c r="I24" s="1">
        <v>112</v>
      </c>
      <c r="J24" s="1" t="s">
        <v>37</v>
      </c>
      <c r="K24" s="1">
        <v>10</v>
      </c>
      <c r="L24" s="1" t="s">
        <v>34</v>
      </c>
    </row>
    <row r="25" spans="7:12" x14ac:dyDescent="0.2">
      <c r="G25" s="1">
        <v>284</v>
      </c>
      <c r="H25" s="1" t="s">
        <v>52</v>
      </c>
      <c r="I25" s="1">
        <v>113</v>
      </c>
      <c r="J25" s="1" t="s">
        <v>53</v>
      </c>
      <c r="K25" s="1">
        <v>10</v>
      </c>
      <c r="L25" s="1" t="s">
        <v>34</v>
      </c>
    </row>
    <row r="26" spans="7:12" x14ac:dyDescent="0.2">
      <c r="G26" s="1">
        <v>480</v>
      </c>
      <c r="H26" s="1" t="s">
        <v>81</v>
      </c>
      <c r="I26" s="1">
        <v>113</v>
      </c>
      <c r="J26" s="1" t="s">
        <v>53</v>
      </c>
      <c r="K26" s="1">
        <v>10</v>
      </c>
      <c r="L26" s="1" t="s">
        <v>34</v>
      </c>
    </row>
    <row r="27" spans="7:12" x14ac:dyDescent="0.2">
      <c r="G27" s="1">
        <v>481</v>
      </c>
      <c r="H27" s="1" t="s">
        <v>82</v>
      </c>
      <c r="I27" s="1">
        <v>113</v>
      </c>
      <c r="J27" s="1" t="s">
        <v>53</v>
      </c>
      <c r="K27" s="1">
        <v>10</v>
      </c>
      <c r="L27" s="1" t="s">
        <v>34</v>
      </c>
    </row>
    <row r="28" spans="7:12" x14ac:dyDescent="0.2">
      <c r="G28" s="1">
        <v>482</v>
      </c>
      <c r="H28" s="1" t="s">
        <v>83</v>
      </c>
      <c r="I28" s="1">
        <v>113</v>
      </c>
      <c r="J28" s="1" t="s">
        <v>53</v>
      </c>
      <c r="K28" s="1">
        <v>10</v>
      </c>
      <c r="L28" s="1" t="s">
        <v>34</v>
      </c>
    </row>
    <row r="29" spans="7:12" x14ac:dyDescent="0.2">
      <c r="G29" s="1">
        <v>483</v>
      </c>
      <c r="H29" s="1" t="s">
        <v>84</v>
      </c>
      <c r="I29" s="1">
        <v>113</v>
      </c>
      <c r="J29" s="1" t="s">
        <v>53</v>
      </c>
      <c r="K29" s="1">
        <v>10</v>
      </c>
      <c r="L29" s="1" t="s">
        <v>34</v>
      </c>
    </row>
    <row r="30" spans="7:12" x14ac:dyDescent="0.2">
      <c r="G30" s="1">
        <v>485</v>
      </c>
      <c r="H30" s="1" t="s">
        <v>85</v>
      </c>
      <c r="I30" s="1">
        <v>113</v>
      </c>
      <c r="J30" s="1" t="s">
        <v>53</v>
      </c>
      <c r="K30" s="1">
        <v>10</v>
      </c>
      <c r="L30" s="1" t="s">
        <v>34</v>
      </c>
    </row>
    <row r="31" spans="7:12" x14ac:dyDescent="0.2">
      <c r="G31" s="1">
        <v>486</v>
      </c>
      <c r="H31" s="1" t="s">
        <v>86</v>
      </c>
      <c r="I31" s="1">
        <v>113</v>
      </c>
      <c r="J31" s="1" t="s">
        <v>53</v>
      </c>
      <c r="K31" s="1">
        <v>10</v>
      </c>
      <c r="L31" s="1" t="s">
        <v>34</v>
      </c>
    </row>
    <row r="32" spans="7:12" x14ac:dyDescent="0.2">
      <c r="G32" s="1">
        <v>487</v>
      </c>
      <c r="H32" s="1" t="s">
        <v>87</v>
      </c>
      <c r="I32" s="1">
        <v>113</v>
      </c>
      <c r="J32" s="1" t="s">
        <v>53</v>
      </c>
      <c r="K32" s="1">
        <v>10</v>
      </c>
      <c r="L32" s="1" t="s">
        <v>34</v>
      </c>
    </row>
    <row r="33" spans="7:12" x14ac:dyDescent="0.2">
      <c r="G33" s="1">
        <v>488</v>
      </c>
      <c r="H33" s="1" t="s">
        <v>88</v>
      </c>
      <c r="I33" s="1">
        <v>113</v>
      </c>
      <c r="J33" s="1" t="s">
        <v>53</v>
      </c>
      <c r="K33" s="1">
        <v>10</v>
      </c>
      <c r="L33" s="1" t="s">
        <v>34</v>
      </c>
    </row>
    <row r="34" spans="7:12" x14ac:dyDescent="0.2">
      <c r="G34" s="1">
        <v>489</v>
      </c>
      <c r="H34" s="1" t="s">
        <v>89</v>
      </c>
      <c r="I34" s="1">
        <v>113</v>
      </c>
      <c r="J34" s="1" t="s">
        <v>53</v>
      </c>
      <c r="K34" s="1">
        <v>10</v>
      </c>
      <c r="L34" s="1" t="s">
        <v>34</v>
      </c>
    </row>
    <row r="35" spans="7:12" x14ac:dyDescent="0.2">
      <c r="G35" s="1">
        <v>490</v>
      </c>
      <c r="H35" s="1" t="s">
        <v>53</v>
      </c>
      <c r="I35" s="1">
        <v>113</v>
      </c>
      <c r="J35" s="1" t="s">
        <v>53</v>
      </c>
      <c r="K35" s="1">
        <v>10</v>
      </c>
      <c r="L35" s="1" t="s">
        <v>34</v>
      </c>
    </row>
    <row r="36" spans="7:12" x14ac:dyDescent="0.2">
      <c r="G36" s="1">
        <v>491</v>
      </c>
      <c r="H36" s="1" t="s">
        <v>90</v>
      </c>
      <c r="I36" s="1">
        <v>113</v>
      </c>
      <c r="J36" s="1" t="s">
        <v>53</v>
      </c>
      <c r="K36" s="1">
        <v>10</v>
      </c>
      <c r="L36" s="1" t="s">
        <v>34</v>
      </c>
    </row>
    <row r="37" spans="7:12" x14ac:dyDescent="0.2">
      <c r="G37" s="1">
        <v>492</v>
      </c>
      <c r="H37" s="1" t="s">
        <v>91</v>
      </c>
      <c r="I37" s="1">
        <v>113</v>
      </c>
      <c r="J37" s="1" t="s">
        <v>53</v>
      </c>
      <c r="K37" s="1">
        <v>10</v>
      </c>
      <c r="L37" s="1" t="s">
        <v>34</v>
      </c>
    </row>
    <row r="38" spans="7:12" x14ac:dyDescent="0.2">
      <c r="G38" s="1">
        <v>493</v>
      </c>
      <c r="H38" s="1" t="s">
        <v>92</v>
      </c>
      <c r="I38" s="1">
        <v>113</v>
      </c>
      <c r="J38" s="1" t="s">
        <v>53</v>
      </c>
      <c r="K38" s="1">
        <v>10</v>
      </c>
      <c r="L38" s="1" t="s">
        <v>34</v>
      </c>
    </row>
    <row r="39" spans="7:12" x14ac:dyDescent="0.2">
      <c r="G39" s="1">
        <v>494</v>
      </c>
      <c r="H39" s="1" t="s">
        <v>93</v>
      </c>
      <c r="I39" s="1">
        <v>113</v>
      </c>
      <c r="J39" s="1" t="s">
        <v>53</v>
      </c>
      <c r="K39" s="1">
        <v>10</v>
      </c>
      <c r="L39" s="1" t="s">
        <v>34</v>
      </c>
    </row>
    <row r="40" spans="7:12" x14ac:dyDescent="0.2">
      <c r="G40" s="1">
        <v>495</v>
      </c>
      <c r="H40" s="1" t="s">
        <v>94</v>
      </c>
      <c r="I40" s="1">
        <v>113</v>
      </c>
      <c r="J40" s="1" t="s">
        <v>53</v>
      </c>
      <c r="K40" s="1">
        <v>10</v>
      </c>
      <c r="L40" s="1" t="s">
        <v>34</v>
      </c>
    </row>
    <row r="41" spans="7:12" x14ac:dyDescent="0.2">
      <c r="G41" s="1">
        <v>340</v>
      </c>
      <c r="H41" s="1" t="s">
        <v>59</v>
      </c>
      <c r="I41" s="1">
        <v>114</v>
      </c>
      <c r="J41" s="1" t="s">
        <v>60</v>
      </c>
      <c r="K41" s="1">
        <v>10</v>
      </c>
      <c r="L41" s="1" t="s">
        <v>34</v>
      </c>
    </row>
    <row r="42" spans="7:12" x14ac:dyDescent="0.2">
      <c r="G42" s="1">
        <v>380</v>
      </c>
      <c r="H42" s="1" t="s">
        <v>74</v>
      </c>
      <c r="I42" s="1">
        <v>114</v>
      </c>
      <c r="J42" s="1" t="s">
        <v>60</v>
      </c>
      <c r="K42" s="1">
        <v>10</v>
      </c>
      <c r="L42" s="1" t="s">
        <v>34</v>
      </c>
    </row>
    <row r="43" spans="7:12" x14ac:dyDescent="0.2">
      <c r="G43" s="1">
        <v>440</v>
      </c>
      <c r="H43" s="1" t="s">
        <v>78</v>
      </c>
      <c r="I43" s="1">
        <v>114</v>
      </c>
      <c r="J43" s="1" t="s">
        <v>60</v>
      </c>
      <c r="K43" s="1">
        <v>10</v>
      </c>
      <c r="L43" s="1" t="s">
        <v>34</v>
      </c>
    </row>
    <row r="44" spans="7:12" x14ac:dyDescent="0.2">
      <c r="G44" s="1">
        <v>450</v>
      </c>
      <c r="H44" s="1" t="s">
        <v>79</v>
      </c>
      <c r="I44" s="1">
        <v>114</v>
      </c>
      <c r="J44" s="1" t="s">
        <v>60</v>
      </c>
      <c r="K44" s="1">
        <v>10</v>
      </c>
      <c r="L44" s="1" t="s">
        <v>34</v>
      </c>
    </row>
    <row r="45" spans="7:12" x14ac:dyDescent="0.2">
      <c r="G45" s="1">
        <v>460</v>
      </c>
      <c r="H45" s="1" t="s">
        <v>80</v>
      </c>
      <c r="I45" s="1">
        <v>114</v>
      </c>
      <c r="J45" s="1" t="s">
        <v>60</v>
      </c>
      <c r="K45" s="1">
        <v>10</v>
      </c>
      <c r="L45" s="1" t="s">
        <v>34</v>
      </c>
    </row>
    <row r="46" spans="7:12" x14ac:dyDescent="0.2">
      <c r="G46" s="1">
        <v>511</v>
      </c>
      <c r="H46" s="1" t="s">
        <v>95</v>
      </c>
      <c r="I46" s="1">
        <v>114</v>
      </c>
      <c r="J46" s="1" t="s">
        <v>60</v>
      </c>
      <c r="K46" s="1">
        <v>10</v>
      </c>
      <c r="L46" s="1" t="s">
        <v>34</v>
      </c>
    </row>
    <row r="47" spans="7:12" x14ac:dyDescent="0.2">
      <c r="G47" s="1">
        <v>512</v>
      </c>
      <c r="H47" s="1" t="s">
        <v>96</v>
      </c>
      <c r="I47" s="1">
        <v>114</v>
      </c>
      <c r="J47" s="1" t="s">
        <v>60</v>
      </c>
      <c r="K47" s="1">
        <v>10</v>
      </c>
      <c r="L47" s="1" t="s">
        <v>34</v>
      </c>
    </row>
    <row r="48" spans="7:12" x14ac:dyDescent="0.2">
      <c r="G48" s="1">
        <v>513</v>
      </c>
      <c r="H48" s="1" t="s">
        <v>97</v>
      </c>
      <c r="I48" s="1">
        <v>114</v>
      </c>
      <c r="J48" s="1" t="s">
        <v>60</v>
      </c>
      <c r="K48" s="1">
        <v>10</v>
      </c>
      <c r="L48" s="1" t="s">
        <v>34</v>
      </c>
    </row>
    <row r="49" spans="7:12" x14ac:dyDescent="0.2">
      <c r="G49" s="1">
        <v>514</v>
      </c>
      <c r="H49" s="1" t="s">
        <v>98</v>
      </c>
      <c r="I49" s="1">
        <v>114</v>
      </c>
      <c r="J49" s="1" t="s">
        <v>60</v>
      </c>
      <c r="K49" s="1">
        <v>10</v>
      </c>
      <c r="L49" s="1" t="s">
        <v>34</v>
      </c>
    </row>
    <row r="50" spans="7:12" x14ac:dyDescent="0.2">
      <c r="G50" s="1">
        <v>515</v>
      </c>
      <c r="H50" s="1" t="s">
        <v>99</v>
      </c>
      <c r="I50" s="1">
        <v>114</v>
      </c>
      <c r="J50" s="1" t="s">
        <v>60</v>
      </c>
      <c r="K50" s="1">
        <v>10</v>
      </c>
      <c r="L50" s="1" t="s">
        <v>34</v>
      </c>
    </row>
    <row r="51" spans="7:12" x14ac:dyDescent="0.2">
      <c r="G51" s="1">
        <v>516</v>
      </c>
      <c r="H51" s="1" t="s">
        <v>100</v>
      </c>
      <c r="I51" s="1">
        <v>114</v>
      </c>
      <c r="J51" s="1" t="s">
        <v>60</v>
      </c>
      <c r="K51" s="1">
        <v>10</v>
      </c>
      <c r="L51" s="1" t="s">
        <v>34</v>
      </c>
    </row>
    <row r="52" spans="7:12" x14ac:dyDescent="0.2">
      <c r="G52" s="1">
        <v>517</v>
      </c>
      <c r="H52" s="1" t="s">
        <v>101</v>
      </c>
      <c r="I52" s="1">
        <v>114</v>
      </c>
      <c r="J52" s="1" t="s">
        <v>60</v>
      </c>
      <c r="K52" s="1">
        <v>10</v>
      </c>
      <c r="L52" s="1" t="s">
        <v>34</v>
      </c>
    </row>
    <row r="53" spans="7:12" x14ac:dyDescent="0.2">
      <c r="G53" s="1">
        <v>520</v>
      </c>
      <c r="H53" s="1" t="s">
        <v>102</v>
      </c>
      <c r="I53" s="1">
        <v>114</v>
      </c>
      <c r="J53" s="1" t="s">
        <v>60</v>
      </c>
      <c r="K53" s="1">
        <v>10</v>
      </c>
      <c r="L53" s="1" t="s">
        <v>34</v>
      </c>
    </row>
    <row r="54" spans="7:12" x14ac:dyDescent="0.2">
      <c r="G54" s="1">
        <v>359</v>
      </c>
      <c r="H54" s="1" t="s">
        <v>62</v>
      </c>
      <c r="I54" s="1">
        <v>115</v>
      </c>
      <c r="J54" s="1" t="s">
        <v>63</v>
      </c>
      <c r="K54" s="1">
        <v>10</v>
      </c>
      <c r="L54" s="1" t="s">
        <v>34</v>
      </c>
    </row>
    <row r="55" spans="7:12" x14ac:dyDescent="0.2">
      <c r="G55" s="1">
        <v>360</v>
      </c>
      <c r="H55" s="1" t="s">
        <v>64</v>
      </c>
      <c r="I55" s="1">
        <v>115</v>
      </c>
      <c r="J55" s="1" t="s">
        <v>63</v>
      </c>
      <c r="K55" s="1">
        <v>10</v>
      </c>
      <c r="L55" s="1" t="s">
        <v>34</v>
      </c>
    </row>
    <row r="56" spans="7:12" x14ac:dyDescent="0.2">
      <c r="G56" s="1">
        <v>361</v>
      </c>
      <c r="H56" s="1" t="s">
        <v>65</v>
      </c>
      <c r="I56" s="1">
        <v>115</v>
      </c>
      <c r="J56" s="1" t="s">
        <v>63</v>
      </c>
      <c r="K56" s="1">
        <v>10</v>
      </c>
      <c r="L56" s="1" t="s">
        <v>34</v>
      </c>
    </row>
    <row r="57" spans="7:12" x14ac:dyDescent="0.2">
      <c r="G57" s="1">
        <v>362</v>
      </c>
      <c r="H57" s="1" t="s">
        <v>66</v>
      </c>
      <c r="I57" s="1">
        <v>115</v>
      </c>
      <c r="J57" s="1" t="s">
        <v>63</v>
      </c>
      <c r="K57" s="1">
        <v>10</v>
      </c>
      <c r="L57" s="1" t="s">
        <v>34</v>
      </c>
    </row>
    <row r="58" spans="7:12" x14ac:dyDescent="0.2">
      <c r="G58" s="1">
        <v>363</v>
      </c>
      <c r="H58" s="1" t="s">
        <v>67</v>
      </c>
      <c r="I58" s="1">
        <v>115</v>
      </c>
      <c r="J58" s="1" t="s">
        <v>63</v>
      </c>
      <c r="K58" s="1">
        <v>10</v>
      </c>
      <c r="L58" s="1" t="s">
        <v>34</v>
      </c>
    </row>
    <row r="59" spans="7:12" x14ac:dyDescent="0.2">
      <c r="G59" s="1">
        <v>364</v>
      </c>
      <c r="H59" s="1" t="s">
        <v>68</v>
      </c>
      <c r="I59" s="1">
        <v>115</v>
      </c>
      <c r="J59" s="1" t="s">
        <v>63</v>
      </c>
      <c r="K59" s="1">
        <v>10</v>
      </c>
      <c r="L59" s="1" t="s">
        <v>34</v>
      </c>
    </row>
    <row r="60" spans="7:12" x14ac:dyDescent="0.2">
      <c r="G60" s="1">
        <v>365</v>
      </c>
      <c r="H60" s="1" t="s">
        <v>69</v>
      </c>
      <c r="I60" s="1">
        <v>115</v>
      </c>
      <c r="J60" s="1" t="s">
        <v>63</v>
      </c>
      <c r="K60" s="1">
        <v>10</v>
      </c>
      <c r="L60" s="1" t="s">
        <v>34</v>
      </c>
    </row>
    <row r="61" spans="7:12" x14ac:dyDescent="0.2">
      <c r="G61" s="1">
        <v>366</v>
      </c>
      <c r="H61" s="1" t="s">
        <v>70</v>
      </c>
      <c r="I61" s="1">
        <v>115</v>
      </c>
      <c r="J61" s="1" t="s">
        <v>63</v>
      </c>
      <c r="K61" s="1">
        <v>10</v>
      </c>
      <c r="L61" s="1" t="s">
        <v>34</v>
      </c>
    </row>
    <row r="62" spans="7:12" x14ac:dyDescent="0.2">
      <c r="G62" s="1">
        <v>367</v>
      </c>
      <c r="H62" s="1" t="s">
        <v>71</v>
      </c>
      <c r="I62" s="1">
        <v>115</v>
      </c>
      <c r="J62" s="1" t="s">
        <v>63</v>
      </c>
      <c r="K62" s="1">
        <v>10</v>
      </c>
      <c r="L62" s="1" t="s">
        <v>34</v>
      </c>
    </row>
    <row r="63" spans="7:12" x14ac:dyDescent="0.2">
      <c r="G63" s="1">
        <v>369</v>
      </c>
      <c r="H63" s="1" t="s">
        <v>72</v>
      </c>
      <c r="I63" s="1">
        <v>115</v>
      </c>
      <c r="J63" s="1" t="s">
        <v>63</v>
      </c>
      <c r="K63" s="1">
        <v>10</v>
      </c>
      <c r="L63" s="1" t="s">
        <v>34</v>
      </c>
    </row>
    <row r="64" spans="7:12" x14ac:dyDescent="0.2">
      <c r="G64" s="1">
        <v>961</v>
      </c>
      <c r="H64" s="1" t="s">
        <v>103</v>
      </c>
      <c r="I64" s="1">
        <v>115</v>
      </c>
      <c r="J64" s="1" t="s">
        <v>63</v>
      </c>
      <c r="K64" s="1">
        <v>10</v>
      </c>
      <c r="L64" s="1" t="s">
        <v>34</v>
      </c>
    </row>
    <row r="65" spans="7:12" x14ac:dyDescent="0.2">
      <c r="G65" s="1">
        <v>962</v>
      </c>
      <c r="H65" s="1" t="s">
        <v>104</v>
      </c>
      <c r="I65" s="1">
        <v>115</v>
      </c>
      <c r="J65" s="1" t="s">
        <v>63</v>
      </c>
      <c r="K65" s="1">
        <v>10</v>
      </c>
      <c r="L65" s="1" t="s">
        <v>34</v>
      </c>
    </row>
    <row r="66" spans="7:12" x14ac:dyDescent="0.2">
      <c r="G66" s="1">
        <v>963</v>
      </c>
      <c r="H66" s="1" t="s">
        <v>105</v>
      </c>
      <c r="I66" s="1">
        <v>115</v>
      </c>
      <c r="J66" s="1" t="s">
        <v>63</v>
      </c>
      <c r="K66" s="1">
        <v>10</v>
      </c>
      <c r="L66" s="1" t="s">
        <v>34</v>
      </c>
    </row>
    <row r="67" spans="7:12" x14ac:dyDescent="0.2">
      <c r="G67" s="1">
        <v>964</v>
      </c>
      <c r="H67" s="1" t="s">
        <v>106</v>
      </c>
      <c r="I67" s="1">
        <v>115</v>
      </c>
      <c r="J67" s="1" t="s">
        <v>63</v>
      </c>
      <c r="K67" s="1">
        <v>10</v>
      </c>
      <c r="L67" s="1" t="s">
        <v>34</v>
      </c>
    </row>
    <row r="68" spans="7:12" x14ac:dyDescent="0.2">
      <c r="G68" s="1">
        <v>968</v>
      </c>
      <c r="H68" s="1" t="s">
        <v>107</v>
      </c>
      <c r="I68" s="1">
        <v>115</v>
      </c>
      <c r="J68" s="1" t="s">
        <v>63</v>
      </c>
      <c r="K68" s="1">
        <v>10</v>
      </c>
      <c r="L68" s="1" t="s">
        <v>34</v>
      </c>
    </row>
    <row r="69" spans="7:12" x14ac:dyDescent="0.2">
      <c r="G69" s="1">
        <v>131</v>
      </c>
      <c r="H69" s="1" t="s">
        <v>38</v>
      </c>
      <c r="I69" s="1">
        <v>116</v>
      </c>
      <c r="J69" s="1" t="s">
        <v>39</v>
      </c>
      <c r="K69" s="1">
        <v>10</v>
      </c>
      <c r="L69" s="1" t="s">
        <v>34</v>
      </c>
    </row>
    <row r="70" spans="7:12" x14ac:dyDescent="0.2">
      <c r="G70" s="1">
        <v>500</v>
      </c>
      <c r="H70" s="1" t="s">
        <v>39</v>
      </c>
      <c r="I70" s="1">
        <v>116</v>
      </c>
      <c r="J70" s="1" t="s">
        <v>39</v>
      </c>
      <c r="K70" s="1">
        <v>10</v>
      </c>
      <c r="L70" s="1" t="s">
        <v>34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form</vt:lpstr>
      <vt:lpstr>summary</vt:lpstr>
      <vt:lpstr>tables</vt:lpstr>
      <vt:lpstr>depts</vt:lpstr>
      <vt:lpstr>months</vt:lpstr>
      <vt:lpstr>form!Print_Area</vt:lpstr>
      <vt:lpstr>todd</vt:lpstr>
      <vt:lpstr>types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Edwards, Rusty</dc:creator>
  <cp:lastModifiedBy>Lopez Escamilla, Jocelyn</cp:lastModifiedBy>
  <cp:lastPrinted>2024-03-18T12:51:13Z</cp:lastPrinted>
  <dcterms:created xsi:type="dcterms:W3CDTF">2024-03-18T10:56:50Z</dcterms:created>
  <dcterms:modified xsi:type="dcterms:W3CDTF">2024-03-27T19:17:02Z</dcterms:modified>
</cp:coreProperties>
</file>